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'ССР'!$22:$24</definedName>
    <definedName name="_xlnm.Print_Area" localSheetId="0">'ССР'!$1:$56</definedName>
  </definedNames>
  <calcPr fullCalcOnLoad="1"/>
</workbook>
</file>

<file path=xl/sharedStrings.xml><?xml version="1.0" encoding="utf-8"?>
<sst xmlns="http://schemas.openxmlformats.org/spreadsheetml/2006/main" count="64" uniqueCount="58">
  <si>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</si>
  <si>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</si>
  <si>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</si>
  <si>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</si>
  <si>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</si>
  <si>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</si>
  <si>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</si>
  <si>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</si>
  <si>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</si>
  <si>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</si>
  <si>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</si>
  <si>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</si>
  <si>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</si>
  <si>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</si>
  <si>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</si>
  <si>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</si>
  <si>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</si>
  <si>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</si>
  <si>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</si>
  <si>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</si>
  <si>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</si>
  <si>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</si>
  <si>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</si>
  <si>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</si>
  <si>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</si>
  <si>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</si>
  <si>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</si>
  <si>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</si>
  <si>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</si>
  <si>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</si>
  <si>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</si>
  <si>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</si>
  <si>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</si>
  <si>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</si>
  <si>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</si>
  <si>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</si>
  <si>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</si>
  <si>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</si>
  <si>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</si>
  <si>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</si>
  <si>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</si>
  <si>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</si>
  <si>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</si>
  <si>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</si>
  <si>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</si>
  <si>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</si>
  <si>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</si>
  <si>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>Строительные работы в текущих ценах (К=5,65)</t>
  </si>
  <si>
    <t>Монтажные работы в текущих ценах (К=5,65)</t>
  </si>
  <si>
    <t>Письмо Минстроя от 15.05.2014 г №8367-EC/08</t>
  </si>
  <si>
    <t>в том числе возврат</t>
  </si>
  <si>
    <t>в</t>
  </si>
  <si>
    <t>Капитальный ремонт фундаментов многоквартирного жилого дома по адресу: г. Кострома, ул. Московская, д.35</t>
  </si>
  <si>
    <t>Капитальный ремонт фундаментов многоквартирного жилого дома по адресу:                  г. Кострома, ул. Московская, д.35</t>
  </si>
  <si>
    <t>Средства на возведение, разборку временных зданий, сооружений -0,3%:</t>
  </si>
  <si>
    <t>ГСНр-81-05-01-2001 п.2.1 таб. 1</t>
  </si>
  <si>
    <t xml:space="preserve">ГСНр 81-05-02-2001
 п.2.3 таб 2 </t>
  </si>
  <si>
    <t>Дополнительные затраты при производстве СМР в зимнее время (%=1,29*1,1=1,419) от итога строительных и монтажных работ                     глав 1-6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</si>
</sst>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  <numFmt numFmtId="180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" fontId="1" fillId="0" borderId="0" xfId="0" applyNumberFormat="1" applyFont="1" applyBorder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V46" sqref="V46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41" t="s">
        <v>10</v>
      </c>
      <c r="B3" s="41"/>
      <c r="C3" s="41"/>
      <c r="D3" s="41"/>
      <c r="E3" s="41"/>
      <c r="F3" s="41"/>
      <c r="G3" s="41"/>
      <c r="H3" s="41"/>
    </row>
    <row r="4" spans="1:8" s="1" customFormat="1" ht="12.75">
      <c r="A4" s="2" t="s">
        <v>0</v>
      </c>
      <c r="B4" s="36" t="s">
        <v>40</v>
      </c>
      <c r="C4" s="37"/>
      <c r="D4" s="37"/>
      <c r="E4" s="37"/>
      <c r="F4" s="37"/>
      <c r="G4" s="37"/>
      <c r="H4" s="37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>
      <c r="A6" s="45" t="s">
        <v>11</v>
      </c>
      <c r="B6" s="45"/>
      <c r="C6" s="45"/>
      <c r="D6" s="45"/>
      <c r="F6" s="45" t="s">
        <v>12</v>
      </c>
      <c r="G6" s="45"/>
      <c r="H6" s="45"/>
      <c r="I6" s="45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40" t="s">
        <v>13</v>
      </c>
      <c r="B8" s="40"/>
      <c r="C8" s="28">
        <f>H48</f>
        <v>575.23</v>
      </c>
      <c r="D8" s="19" t="s">
        <v>1</v>
      </c>
      <c r="F8" s="43">
        <f>C8</f>
        <v>575.23</v>
      </c>
      <c r="G8" s="43"/>
      <c r="H8" s="19" t="s">
        <v>1</v>
      </c>
      <c r="I8" s="19"/>
    </row>
    <row r="9" spans="1:9" s="1" customFormat="1" ht="12.75">
      <c r="A9" s="31"/>
      <c r="B9" s="32" t="s">
        <v>50</v>
      </c>
      <c r="C9" s="28">
        <f>H49</f>
        <v>0.226</v>
      </c>
      <c r="D9" s="19" t="s">
        <v>1</v>
      </c>
      <c r="F9" s="43">
        <f>C9</f>
        <v>0.226</v>
      </c>
      <c r="G9" s="43"/>
      <c r="H9" s="19" t="s">
        <v>1</v>
      </c>
      <c r="I9" s="31"/>
    </row>
    <row r="10" spans="1:9" s="1" customFormat="1" ht="12.75">
      <c r="A10" s="42"/>
      <c r="B10" s="42"/>
      <c r="C10" s="42"/>
      <c r="D10" s="42"/>
      <c r="F10" s="42"/>
      <c r="G10" s="42"/>
      <c r="H10" s="42"/>
      <c r="I10" s="42"/>
    </row>
    <row r="11" spans="1:9" s="1" customFormat="1" ht="12.75" customHeight="1">
      <c r="A11" s="40" t="s">
        <v>14</v>
      </c>
      <c r="B11" s="40"/>
      <c r="C11" s="40"/>
      <c r="D11" s="40"/>
      <c r="F11" s="47" t="s">
        <v>32</v>
      </c>
      <c r="G11" s="47"/>
      <c r="H11" s="47"/>
      <c r="I11" s="20"/>
    </row>
    <row r="12" spans="1:9" s="1" customFormat="1" ht="12.75">
      <c r="A12" s="42"/>
      <c r="B12" s="42"/>
      <c r="C12" s="42"/>
      <c r="D12" s="42"/>
      <c r="F12" s="42"/>
      <c r="G12" s="42"/>
      <c r="H12" s="42"/>
      <c r="I12" s="42"/>
    </row>
    <row r="13" spans="1:9" s="1" customFormat="1" ht="12.75" customHeight="1">
      <c r="A13" s="39" t="s">
        <v>15</v>
      </c>
      <c r="B13" s="40"/>
      <c r="C13" s="40"/>
      <c r="D13" s="40"/>
      <c r="F13" s="48" t="s">
        <v>15</v>
      </c>
      <c r="G13" s="48"/>
      <c r="H13" s="48"/>
      <c r="I13" s="20"/>
    </row>
    <row r="14" s="1" customFormat="1" ht="12.75"/>
    <row r="15" s="1" customFormat="1" ht="12.75"/>
    <row r="16" spans="1:8" s="1" customFormat="1" ht="12.75">
      <c r="A16" s="33" t="s">
        <v>16</v>
      </c>
      <c r="B16" s="33"/>
      <c r="C16" s="33"/>
      <c r="D16" s="33"/>
      <c r="E16" s="33"/>
      <c r="F16" s="33"/>
      <c r="G16" s="33"/>
      <c r="H16" s="33"/>
    </row>
    <row r="17" spans="1:8" s="1" customFormat="1" ht="24.75" customHeight="1">
      <c r="A17" s="34" t="s">
        <v>52</v>
      </c>
      <c r="B17" s="34"/>
      <c r="C17" s="34"/>
      <c r="D17" s="34"/>
      <c r="E17" s="34"/>
      <c r="F17" s="34"/>
      <c r="G17" s="34"/>
      <c r="H17" s="34"/>
    </row>
    <row r="18" spans="1:8" s="1" customFormat="1" ht="4.5" customHeight="1">
      <c r="A18" s="3" t="s">
        <v>51</v>
      </c>
      <c r="B18" s="3"/>
      <c r="C18" s="3"/>
      <c r="D18" s="3"/>
      <c r="E18" s="3"/>
      <c r="F18" s="3"/>
      <c r="G18" s="3"/>
      <c r="H18" s="3"/>
    </row>
    <row r="19" spans="1:8" s="1" customFormat="1" ht="12.75">
      <c r="A19" s="46" t="s">
        <v>35</v>
      </c>
      <c r="B19" s="37"/>
      <c r="C19" s="37"/>
      <c r="D19" s="37"/>
      <c r="E19" s="37"/>
      <c r="F19" s="37"/>
      <c r="G19" s="37"/>
      <c r="H19" s="37"/>
    </row>
    <row r="20" s="1" customFormat="1" ht="4.5" customHeight="1"/>
    <row r="21" s="1" customFormat="1" ht="4.5" customHeight="1"/>
    <row r="22" spans="1:8" s="1" customFormat="1" ht="15" customHeight="1">
      <c r="A22" s="38" t="s">
        <v>17</v>
      </c>
      <c r="B22" s="38" t="s">
        <v>18</v>
      </c>
      <c r="C22" s="38" t="s">
        <v>6</v>
      </c>
      <c r="D22" s="38" t="s">
        <v>19</v>
      </c>
      <c r="E22" s="38"/>
      <c r="F22" s="38"/>
      <c r="G22" s="38"/>
      <c r="H22" s="38" t="s">
        <v>20</v>
      </c>
    </row>
    <row r="23" spans="1:8" s="1" customFormat="1" ht="43.5" customHeight="1">
      <c r="A23" s="38"/>
      <c r="B23" s="38"/>
      <c r="C23" s="38"/>
      <c r="D23" s="5" t="s">
        <v>21</v>
      </c>
      <c r="E23" s="5" t="s">
        <v>5</v>
      </c>
      <c r="F23" s="5" t="s">
        <v>2</v>
      </c>
      <c r="G23" s="5" t="s">
        <v>3</v>
      </c>
      <c r="H23" s="38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5"/>
      <c r="D25" s="24"/>
      <c r="E25" s="24"/>
      <c r="F25" s="24"/>
      <c r="G25" s="24"/>
      <c r="H25" s="24"/>
    </row>
    <row r="26" spans="1:9" s="1" customFormat="1" ht="12.75">
      <c r="A26" s="7"/>
      <c r="B26" s="15" t="s">
        <v>33</v>
      </c>
      <c r="C26" s="15" t="s">
        <v>22</v>
      </c>
      <c r="D26" s="24"/>
      <c r="E26" s="24"/>
      <c r="F26" s="24"/>
      <c r="G26" s="24"/>
      <c r="H26" s="24"/>
      <c r="I26" s="8"/>
    </row>
    <row r="27" spans="1:9" s="1" customFormat="1" ht="42" customHeight="1">
      <c r="A27" s="7"/>
      <c r="B27" s="9" t="s">
        <v>38</v>
      </c>
      <c r="C27" s="21" t="s">
        <v>53</v>
      </c>
      <c r="D27" s="23">
        <v>83.16</v>
      </c>
      <c r="E27" s="23">
        <v>0</v>
      </c>
      <c r="F27" s="23">
        <v>0</v>
      </c>
      <c r="G27" s="23">
        <v>0</v>
      </c>
      <c r="H27" s="24">
        <f>ROUND(D27+E27+F27+G27,2)</f>
        <v>83.16</v>
      </c>
      <c r="I27" s="8"/>
    </row>
    <row r="28" spans="1:9" s="1" customFormat="1" ht="12.75">
      <c r="A28" s="13"/>
      <c r="B28" s="11"/>
      <c r="C28" s="15" t="s">
        <v>23</v>
      </c>
      <c r="D28" s="22">
        <f>ROUND(D27,2)</f>
        <v>83.16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ROUND(D28+E28+F28+G28,2)</f>
        <v>83.16</v>
      </c>
      <c r="I28" s="8"/>
    </row>
    <row r="29" spans="1:9" s="1" customFormat="1" ht="12.75">
      <c r="A29" s="7"/>
      <c r="B29" s="15"/>
      <c r="C29" s="15" t="s">
        <v>44</v>
      </c>
      <c r="D29" s="25">
        <f>D28</f>
        <v>83.16</v>
      </c>
      <c r="E29" s="25">
        <f>E28</f>
        <v>0</v>
      </c>
      <c r="F29" s="25">
        <f>F28</f>
        <v>0</v>
      </c>
      <c r="G29" s="25">
        <f>G28</f>
        <v>0</v>
      </c>
      <c r="H29" s="25">
        <f>D29+E29+F29+G29</f>
        <v>83.16</v>
      </c>
      <c r="I29" s="8"/>
    </row>
    <row r="30" spans="1:9" s="1" customFormat="1" ht="12.75">
      <c r="A30" s="7"/>
      <c r="B30" s="15"/>
      <c r="C30" s="15"/>
      <c r="D30" s="25"/>
      <c r="E30" s="25"/>
      <c r="F30" s="25"/>
      <c r="G30" s="25"/>
      <c r="H30" s="25"/>
      <c r="I30" s="8"/>
    </row>
    <row r="31" spans="1:9" s="1" customFormat="1" ht="12.75">
      <c r="A31" s="7"/>
      <c r="B31" s="15" t="s">
        <v>45</v>
      </c>
      <c r="C31" s="15" t="s">
        <v>41</v>
      </c>
      <c r="D31" s="25"/>
      <c r="E31" s="25"/>
      <c r="F31" s="25"/>
      <c r="G31" s="25"/>
      <c r="H31" s="25"/>
      <c r="I31" s="8"/>
    </row>
    <row r="32" spans="1:9" s="1" customFormat="1" ht="25.5">
      <c r="A32" s="7"/>
      <c r="B32" s="9" t="s">
        <v>55</v>
      </c>
      <c r="C32" s="21" t="s">
        <v>54</v>
      </c>
      <c r="D32" s="23">
        <f>ROUND(D29*0.3%,2)</f>
        <v>0.25</v>
      </c>
      <c r="E32" s="23">
        <f>ROUND(E29*0.3%,2)</f>
        <v>0</v>
      </c>
      <c r="F32" s="25"/>
      <c r="G32" s="25"/>
      <c r="H32" s="24">
        <f>D32+E32+F32+G32</f>
        <v>0.25</v>
      </c>
      <c r="I32" s="8"/>
    </row>
    <row r="33" spans="1:9" s="1" customFormat="1" ht="12.75">
      <c r="A33" s="7"/>
      <c r="B33" s="15"/>
      <c r="C33" s="15" t="s">
        <v>42</v>
      </c>
      <c r="D33" s="23">
        <f>ROUND(D32*15%,2)</f>
        <v>0.04</v>
      </c>
      <c r="E33" s="23">
        <f>ROUND(E32*15%,2)</f>
        <v>0</v>
      </c>
      <c r="F33" s="25"/>
      <c r="G33" s="25"/>
      <c r="H33" s="24">
        <f>D33+E33+F33+G33</f>
        <v>0.04</v>
      </c>
      <c r="I33" s="8"/>
    </row>
    <row r="34" spans="1:9" s="1" customFormat="1" ht="12.75">
      <c r="A34" s="7"/>
      <c r="B34" s="15"/>
      <c r="C34" s="15" t="s">
        <v>46</v>
      </c>
      <c r="D34" s="25">
        <f>ROUND(D32,2)</f>
        <v>0.25</v>
      </c>
      <c r="E34" s="25">
        <f>ROUND(E32,2)</f>
        <v>0</v>
      </c>
      <c r="F34" s="25">
        <f>ROUND(F32,2)</f>
        <v>0</v>
      </c>
      <c r="G34" s="25">
        <f>ROUND(G32,2)</f>
        <v>0</v>
      </c>
      <c r="H34" s="25">
        <f>D34+E34+F34+G34</f>
        <v>0.25</v>
      </c>
      <c r="I34" s="8"/>
    </row>
    <row r="35" spans="1:9" s="1" customFormat="1" ht="12.75">
      <c r="A35" s="7"/>
      <c r="B35" s="15"/>
      <c r="C35" s="15" t="s">
        <v>43</v>
      </c>
      <c r="D35" s="25">
        <f>ROUND(D33,2)</f>
        <v>0.04</v>
      </c>
      <c r="E35" s="25">
        <f>ROUND(E33,2)</f>
        <v>0</v>
      </c>
      <c r="F35" s="25"/>
      <c r="G35" s="25"/>
      <c r="H35" s="25">
        <f>D35+E35+F35+G35</f>
        <v>0.04</v>
      </c>
      <c r="I35" s="8"/>
    </row>
    <row r="36" spans="1:9" s="1" customFormat="1" ht="12.75">
      <c r="A36" s="7"/>
      <c r="B36" s="15"/>
      <c r="C36" s="15" t="s">
        <v>37</v>
      </c>
      <c r="D36" s="25">
        <f>ROUND(D29+D34,2)</f>
        <v>83.41</v>
      </c>
      <c r="E36" s="25">
        <f>ROUND(E29+E34,2)</f>
        <v>0</v>
      </c>
      <c r="F36" s="25">
        <f>ROUND(F29+F34,2)</f>
        <v>0</v>
      </c>
      <c r="G36" s="25">
        <f>ROUND(G29+G34,2)</f>
        <v>0</v>
      </c>
      <c r="H36" s="25">
        <f>D36+E36+F36+G36</f>
        <v>83.41</v>
      </c>
      <c r="I36" s="8"/>
    </row>
    <row r="37" spans="1:9" s="1" customFormat="1" ht="12.75">
      <c r="A37" s="7"/>
      <c r="B37" s="15"/>
      <c r="C37" s="15"/>
      <c r="D37" s="25"/>
      <c r="E37" s="25"/>
      <c r="F37" s="25"/>
      <c r="G37" s="25"/>
      <c r="H37" s="25"/>
      <c r="I37" s="8"/>
    </row>
    <row r="38" spans="1:9" s="1" customFormat="1" ht="12.75">
      <c r="A38" s="10"/>
      <c r="B38" s="15" t="s">
        <v>36</v>
      </c>
      <c r="C38" s="15" t="s">
        <v>25</v>
      </c>
      <c r="D38" s="25"/>
      <c r="E38" s="25"/>
      <c r="F38" s="25"/>
      <c r="G38" s="25"/>
      <c r="H38" s="25"/>
      <c r="I38" s="8"/>
    </row>
    <row r="39" spans="1:9" s="1" customFormat="1" ht="51">
      <c r="A39" s="10"/>
      <c r="B39" s="9" t="s">
        <v>56</v>
      </c>
      <c r="C39" s="21" t="s">
        <v>57</v>
      </c>
      <c r="D39" s="23">
        <f>ROUND(D36*1.419%,2)</f>
        <v>1.18</v>
      </c>
      <c r="E39" s="23">
        <f>ROUND(E36*2.024%,2)</f>
        <v>0</v>
      </c>
      <c r="F39" s="23"/>
      <c r="G39" s="23"/>
      <c r="H39" s="24">
        <f>D39+E39+F39+G39</f>
        <v>1.18</v>
      </c>
      <c r="I39" s="8"/>
    </row>
    <row r="40" spans="1:9" s="1" customFormat="1" ht="12.75">
      <c r="A40" s="10"/>
      <c r="B40" s="15"/>
      <c r="C40" s="15" t="s">
        <v>24</v>
      </c>
      <c r="D40" s="25">
        <f>ROUND(D39,2)</f>
        <v>1.18</v>
      </c>
      <c r="E40" s="25">
        <f>ROUND(E39,2)</f>
        <v>0</v>
      </c>
      <c r="F40" s="25">
        <f>ROUND(F39,2)</f>
        <v>0</v>
      </c>
      <c r="G40" s="25">
        <f>ROUND(G39,2)</f>
        <v>0</v>
      </c>
      <c r="H40" s="25">
        <f>D40+E40+F40+G40</f>
        <v>1.18</v>
      </c>
      <c r="I40" s="8"/>
    </row>
    <row r="41" spans="1:9" s="1" customFormat="1" ht="12.75">
      <c r="A41" s="10"/>
      <c r="B41" s="15"/>
      <c r="C41" s="15" t="s">
        <v>34</v>
      </c>
      <c r="D41" s="25">
        <f>ROUND(D36+D40,2)</f>
        <v>84.59</v>
      </c>
      <c r="E41" s="25">
        <f>ROUND(E29+E40,2)</f>
        <v>0</v>
      </c>
      <c r="F41" s="25">
        <f>ROUND(F29+F40,2)</f>
        <v>0</v>
      </c>
      <c r="G41" s="25">
        <f>ROUND(G29+G40,2)</f>
        <v>0</v>
      </c>
      <c r="H41" s="25">
        <f>D41+E41+F41+G41</f>
        <v>84.59</v>
      </c>
      <c r="I41" s="8"/>
    </row>
    <row r="42" spans="1:9" s="1" customFormat="1" ht="25.5">
      <c r="A42" s="10"/>
      <c r="B42" s="14" t="s">
        <v>26</v>
      </c>
      <c r="C42" s="21" t="s">
        <v>27</v>
      </c>
      <c r="D42" s="23">
        <f>ROUND(D41*2%,2)</f>
        <v>1.69</v>
      </c>
      <c r="E42" s="23">
        <f>ROUND(E41*2%,2)</f>
        <v>0</v>
      </c>
      <c r="F42" s="23">
        <f>ROUND(F29*2%,2)</f>
        <v>0</v>
      </c>
      <c r="G42" s="23">
        <f>ROUND(G29*2%,2)</f>
        <v>0</v>
      </c>
      <c r="H42" s="23">
        <f>SUM(D42:G42)</f>
        <v>1.69</v>
      </c>
      <c r="I42" s="8"/>
    </row>
    <row r="43" spans="1:9" s="1" customFormat="1" ht="21">
      <c r="A43" s="7"/>
      <c r="B43" s="15"/>
      <c r="C43" s="15" t="s">
        <v>28</v>
      </c>
      <c r="D43" s="25">
        <f>D41+D42</f>
        <v>86.28</v>
      </c>
      <c r="E43" s="25">
        <f>E41+E42</f>
        <v>0</v>
      </c>
      <c r="F43" s="25">
        <f>F41+F42</f>
        <v>0</v>
      </c>
      <c r="G43" s="25">
        <f>G42+G41</f>
        <v>0</v>
      </c>
      <c r="H43" s="25">
        <f aca="true" t="shared" si="0" ref="H43:H49">D43+E43+F43+G43</f>
        <v>86.28</v>
      </c>
      <c r="I43" s="8"/>
    </row>
    <row r="44" spans="1:9" s="1" customFormat="1" ht="28.5" customHeight="1">
      <c r="A44" s="10"/>
      <c r="B44" s="49" t="s">
        <v>49</v>
      </c>
      <c r="C44" s="21" t="s">
        <v>47</v>
      </c>
      <c r="D44" s="23">
        <f>ROUND(D43*5.65,2)</f>
        <v>487.48</v>
      </c>
      <c r="E44" s="24"/>
      <c r="F44" s="23"/>
      <c r="G44" s="24"/>
      <c r="H44" s="23">
        <f t="shared" si="0"/>
        <v>487.48</v>
      </c>
      <c r="I44" s="8"/>
    </row>
    <row r="45" spans="1:9" s="1" customFormat="1" ht="18.75" customHeight="1">
      <c r="A45" s="10"/>
      <c r="B45" s="50"/>
      <c r="C45" s="21" t="s">
        <v>48</v>
      </c>
      <c r="D45" s="23"/>
      <c r="E45" s="23">
        <f>ROUND(E43*5.65,2)</f>
        <v>0</v>
      </c>
      <c r="F45" s="23"/>
      <c r="G45" s="24"/>
      <c r="H45" s="23">
        <f t="shared" si="0"/>
        <v>0</v>
      </c>
      <c r="I45" s="12"/>
    </row>
    <row r="46" spans="1:9" s="1" customFormat="1" ht="21">
      <c r="A46" s="10"/>
      <c r="B46" s="15"/>
      <c r="C46" s="15" t="s">
        <v>4</v>
      </c>
      <c r="D46" s="26">
        <f>ROUND(D44+D45,2)</f>
        <v>487.48</v>
      </c>
      <c r="E46" s="26">
        <f>ROUND(E44+E45,2)</f>
        <v>0</v>
      </c>
      <c r="F46" s="26">
        <f>ROUND(F44+F45,2)</f>
        <v>0</v>
      </c>
      <c r="G46" s="26">
        <f>ROUND(G44+G45,2)</f>
        <v>0</v>
      </c>
      <c r="H46" s="25">
        <f t="shared" si="0"/>
        <v>487.48</v>
      </c>
      <c r="I46" s="8"/>
    </row>
    <row r="47" spans="1:9" s="1" customFormat="1" ht="33.75" customHeight="1">
      <c r="A47" s="7"/>
      <c r="B47" s="14" t="s">
        <v>29</v>
      </c>
      <c r="C47" s="21" t="s">
        <v>30</v>
      </c>
      <c r="D47" s="27">
        <f>ROUND(D46*18%,2)</f>
        <v>87.75</v>
      </c>
      <c r="E47" s="27">
        <f>ROUND(E46*18%,2)</f>
        <v>0</v>
      </c>
      <c r="F47" s="27">
        <f>ROUND(F46*18%,2)</f>
        <v>0</v>
      </c>
      <c r="G47" s="27">
        <f>ROUND(G46*18%,2)</f>
        <v>0</v>
      </c>
      <c r="H47" s="23">
        <f t="shared" si="0"/>
        <v>87.75</v>
      </c>
      <c r="I47" s="8"/>
    </row>
    <row r="48" spans="1:9" s="1" customFormat="1" ht="12.75">
      <c r="A48" s="7"/>
      <c r="B48" s="15"/>
      <c r="C48" s="15" t="s">
        <v>31</v>
      </c>
      <c r="D48" s="25">
        <f>ROUND(D46+D47,2)</f>
        <v>575.23</v>
      </c>
      <c r="E48" s="25">
        <f>ROUND(E46+E47,2)</f>
        <v>0</v>
      </c>
      <c r="F48" s="25">
        <f>ROUND(F46+F47,2)</f>
        <v>0</v>
      </c>
      <c r="G48" s="25">
        <f>ROUND(G46+G47,2)</f>
        <v>0</v>
      </c>
      <c r="H48" s="25">
        <f t="shared" si="0"/>
        <v>575.23</v>
      </c>
      <c r="I48" s="8"/>
    </row>
    <row r="49" spans="1:9" s="1" customFormat="1" ht="12.75">
      <c r="A49" s="7"/>
      <c r="B49" s="15"/>
      <c r="C49" s="9" t="s">
        <v>42</v>
      </c>
      <c r="D49" s="25">
        <f>D35*5.65</f>
        <v>0.226</v>
      </c>
      <c r="E49" s="25">
        <f>E35*5.65</f>
        <v>0</v>
      </c>
      <c r="F49" s="25">
        <f>F35*5.65</f>
        <v>0</v>
      </c>
      <c r="G49" s="25">
        <f>G35*5.65</f>
        <v>0</v>
      </c>
      <c r="H49" s="25">
        <f t="shared" si="0"/>
        <v>0.226</v>
      </c>
      <c r="I49" s="8"/>
    </row>
    <row r="50" spans="1:9" s="1" customFormat="1" ht="12.75">
      <c r="A50" s="8"/>
      <c r="B50" s="29"/>
      <c r="C50" s="29"/>
      <c r="D50" s="30"/>
      <c r="E50" s="30"/>
      <c r="F50" s="30"/>
      <c r="G50" s="30"/>
      <c r="H50" s="30"/>
      <c r="I50" s="8"/>
    </row>
    <row r="51" spans="1:8" s="1" customFormat="1" ht="12.75">
      <c r="A51" s="8"/>
      <c r="B51" s="8"/>
      <c r="C51" s="8"/>
      <c r="D51" s="8"/>
      <c r="E51" s="8"/>
      <c r="F51" s="8"/>
      <c r="G51" s="8"/>
      <c r="H51" s="8"/>
    </row>
    <row r="52" spans="1:8" s="1" customFormat="1" ht="12.75">
      <c r="A52" s="35" t="s">
        <v>39</v>
      </c>
      <c r="B52" s="35"/>
      <c r="C52" s="36"/>
      <c r="D52" s="37"/>
      <c r="E52" s="37"/>
      <c r="F52" s="37"/>
      <c r="G52" s="37"/>
      <c r="H52" s="37"/>
    </row>
    <row r="53" spans="3:9" s="1" customFormat="1" ht="12.75">
      <c r="C53" s="3"/>
      <c r="D53" s="3"/>
      <c r="E53" s="3"/>
      <c r="F53" s="3"/>
      <c r="G53" s="3"/>
      <c r="H53" s="3"/>
      <c r="I53" s="16"/>
    </row>
    <row r="54" spans="1:8" s="1" customFormat="1" ht="12.75">
      <c r="A54" s="35" t="s">
        <v>0</v>
      </c>
      <c r="B54" s="35"/>
      <c r="C54" s="44"/>
      <c r="D54" s="44"/>
      <c r="E54" s="44"/>
      <c r="F54" s="44"/>
      <c r="G54" s="44"/>
      <c r="H54" s="44"/>
    </row>
    <row r="55" spans="3:7" s="1" customFormat="1" ht="12.75">
      <c r="C55" s="8"/>
      <c r="D55" s="8"/>
      <c r="E55" s="8"/>
      <c r="F55" s="8"/>
      <c r="G55" s="8"/>
    </row>
    <row r="56" s="1" customFormat="1" ht="12.75"/>
  </sheetData>
  <sheetProtection/>
  <mergeCells count="28">
    <mergeCell ref="A54:B54"/>
    <mergeCell ref="C54:H54"/>
    <mergeCell ref="A6:D6"/>
    <mergeCell ref="F6:I6"/>
    <mergeCell ref="A8:B8"/>
    <mergeCell ref="F8:G8"/>
    <mergeCell ref="A19:H19"/>
    <mergeCell ref="F11:H11"/>
    <mergeCell ref="F13:H13"/>
    <mergeCell ref="B44:B45"/>
    <mergeCell ref="A13:D13"/>
    <mergeCell ref="A3:H3"/>
    <mergeCell ref="B4:H4"/>
    <mergeCell ref="F10:I10"/>
    <mergeCell ref="A11:D11"/>
    <mergeCell ref="A12:D12"/>
    <mergeCell ref="F12:I12"/>
    <mergeCell ref="A10:D10"/>
    <mergeCell ref="F9:G9"/>
    <mergeCell ref="A16:H16"/>
    <mergeCell ref="A17:H17"/>
    <mergeCell ref="A52:B52"/>
    <mergeCell ref="C52:H52"/>
    <mergeCell ref="A22:A23"/>
    <mergeCell ref="B22:B23"/>
    <mergeCell ref="C22:C23"/>
    <mergeCell ref="D22:G22"/>
    <mergeCell ref="H22:H23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2014-06-30T07:07:24Z</cp:lastPrinted>
  <dcterms:created xsi:type="dcterms:W3CDTF">1996-10-08T23:32:33Z</dcterms:created>
  <dcterms:modified xsi:type="dcterms:W3CDTF">2015-02-04T12:04:12Z</dcterms:modified>
  <cp:category/>
  <cp:version/>
  <cp:contentType/>
  <cp:contentStatus/>
</cp:coreProperties>
</file>