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'ССР'!$20:$22</definedName>
  </definedNames>
  <calcPr fullCalcOnLoad="1"/>
</workbook>
</file>

<file path=xl/sharedStrings.xml><?xml version="1.0" encoding="utf-8"?>
<sst xmlns="http://schemas.openxmlformats.org/spreadsheetml/2006/main" count="50" uniqueCount="48">
  <si>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</si>
  <si>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</si>
  <si>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</si>
  <si>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</si>
  <si>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</si>
  <si>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</si>
  <si>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</si>
  <si>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</si>
  <si>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</si>
  <si>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</si>
  <si>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</si>
  <si>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</si>
  <si>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</si>
  <si>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</si>
  <si>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</si>
  <si>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</si>
  <si>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</si>
  <si>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</si>
  <si>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</si>
  <si>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</si>
  <si>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</si>
  <si>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</si>
  <si>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</si>
  <si>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</si>
  <si>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</si>
  <si>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</si>
  <si>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</si>
  <si>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</si>
  <si>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</si>
  <si>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</si>
  <si>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</si>
  <si>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</si>
  <si>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</si>
  <si>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</si>
  <si>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</si>
  <si>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</si>
  <si>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</si>
  <si>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</si>
  <si>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</si>
  <si>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</si>
  <si>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Письмо Минстроя от 15.05.2014 г №8367-EC/08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</si>
  <si>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(К=5,88)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</si>
  <si>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(К=5,88)</t>
    </r>
  </si>
  <si>
    <t>ГСНр-81-05-01-2001 п.2.1 таб. 1</t>
  </si>
  <si>
    <t>Средства на возведение, разборку временных зданий, сооружений -0,4%:</t>
  </si>
  <si>
    <t>ККапитальный ремонт  фасада многоквартирного жилого дома по адресу: Буйский район, д. Шушкодом, ул. Центральная, 2</t>
  </si>
  <si>
    <t>Итого с учетом понижающего коэффициента 0,934331 (сумма учтеная в региональной программе)</t>
  </si>
  <si>
    <t>Капитальный ремонт  фасада многоквартирного жилого дома по адресу: Буйский район, д. Шушкодом, ул. Центральная,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</si>
</sst>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1" fillId="0" borderId="11" xfId="0" applyNumberFormat="1" applyFont="1" applyBorder="1" applyAlignment="1" applyProtection="1">
      <alignment horizontal="right" vertical="top" wrapText="1"/>
      <protection locked="0"/>
    </xf>
    <xf numFmtId="175" fontId="1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4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40" t="s">
        <v>7</v>
      </c>
      <c r="B2" s="40"/>
      <c r="C2" s="40"/>
      <c r="D2" s="40"/>
      <c r="E2" s="40"/>
      <c r="F2" s="40"/>
      <c r="G2" s="40"/>
      <c r="H2" s="40"/>
    </row>
    <row r="3" spans="1:8" s="1" customFormat="1" ht="12.75">
      <c r="A3" s="2" t="s">
        <v>0</v>
      </c>
      <c r="B3" s="41" t="s">
        <v>35</v>
      </c>
      <c r="C3" s="34"/>
      <c r="D3" s="34"/>
      <c r="E3" s="34"/>
      <c r="F3" s="34"/>
      <c r="G3" s="34"/>
      <c r="H3" s="34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 customHeight="1">
      <c r="A5" s="29" t="s">
        <v>8</v>
      </c>
      <c r="B5" s="29"/>
      <c r="C5" s="29"/>
      <c r="D5" s="29"/>
      <c r="F5" s="29" t="s">
        <v>9</v>
      </c>
      <c r="G5" s="29"/>
      <c r="H5" s="29"/>
      <c r="I5" s="4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1" t="s">
        <v>10</v>
      </c>
      <c r="B7" s="31"/>
      <c r="C7" s="25">
        <v>360.25</v>
      </c>
      <c r="D7" s="16" t="s">
        <v>1</v>
      </c>
      <c r="F7" s="32">
        <f>C7</f>
        <v>360.25</v>
      </c>
      <c r="G7" s="32"/>
      <c r="H7" s="16" t="s">
        <v>1</v>
      </c>
      <c r="I7" s="16"/>
    </row>
    <row r="8" spans="1:8" s="1" customFormat="1" ht="12.75">
      <c r="A8" s="30"/>
      <c r="B8" s="30"/>
      <c r="C8" s="30"/>
      <c r="D8" s="30"/>
      <c r="F8" s="30"/>
      <c r="G8" s="30"/>
      <c r="H8" s="30"/>
    </row>
    <row r="9" spans="1:9" s="1" customFormat="1" ht="12.75" customHeight="1">
      <c r="A9" s="31" t="s">
        <v>11</v>
      </c>
      <c r="B9" s="31"/>
      <c r="C9" s="31"/>
      <c r="D9" s="31"/>
      <c r="F9" s="35" t="s">
        <v>28</v>
      </c>
      <c r="G9" s="35"/>
      <c r="H9" s="35"/>
      <c r="I9" s="17"/>
    </row>
    <row r="10" spans="1:8" s="1" customFormat="1" ht="12.75">
      <c r="A10" s="30"/>
      <c r="B10" s="30"/>
      <c r="C10" s="30"/>
      <c r="D10" s="30"/>
      <c r="F10" s="30"/>
      <c r="G10" s="30"/>
      <c r="H10" s="30"/>
    </row>
    <row r="11" spans="1:9" s="1" customFormat="1" ht="12.75" customHeight="1">
      <c r="A11" s="39" t="s">
        <v>12</v>
      </c>
      <c r="B11" s="31"/>
      <c r="C11" s="31"/>
      <c r="D11" s="31"/>
      <c r="F11" s="36" t="s">
        <v>12</v>
      </c>
      <c r="G11" s="36"/>
      <c r="H11" s="36"/>
      <c r="I11" s="17"/>
    </row>
    <row r="12" s="1" customFormat="1" ht="12.75"/>
    <row r="13" s="1" customFormat="1" ht="12.75"/>
    <row r="14" spans="1:8" s="1" customFormat="1" ht="12.75">
      <c r="A14" s="42" t="s">
        <v>13</v>
      </c>
      <c r="B14" s="42"/>
      <c r="C14" s="42"/>
      <c r="D14" s="42"/>
      <c r="E14" s="42"/>
      <c r="F14" s="42"/>
      <c r="G14" s="42"/>
      <c r="H14" s="42"/>
    </row>
    <row r="15" spans="1:8" s="1" customFormat="1" ht="24.75" customHeight="1">
      <c r="A15" s="43" t="s">
        <v>47</v>
      </c>
      <c r="B15" s="43"/>
      <c r="C15" s="43"/>
      <c r="D15" s="43"/>
      <c r="E15" s="43"/>
      <c r="F15" s="43"/>
      <c r="G15" s="43"/>
      <c r="H15" s="4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3" t="s">
        <v>31</v>
      </c>
      <c r="B17" s="34"/>
      <c r="C17" s="34"/>
      <c r="D17" s="34"/>
      <c r="E17" s="34"/>
      <c r="F17" s="34"/>
      <c r="G17" s="34"/>
      <c r="H17" s="34"/>
    </row>
    <row r="18" s="1" customFormat="1" ht="4.5" customHeight="1"/>
    <row r="19" s="1" customFormat="1" ht="4.5" customHeight="1"/>
    <row r="20" spans="1:8" s="1" customFormat="1" ht="15" customHeight="1">
      <c r="A20" s="44" t="s">
        <v>14</v>
      </c>
      <c r="B20" s="44" t="s">
        <v>15</v>
      </c>
      <c r="C20" s="44" t="s">
        <v>6</v>
      </c>
      <c r="D20" s="44" t="s">
        <v>16</v>
      </c>
      <c r="E20" s="44"/>
      <c r="F20" s="44"/>
      <c r="G20" s="44"/>
      <c r="H20" s="44" t="s">
        <v>17</v>
      </c>
    </row>
    <row r="21" spans="1:8" s="1" customFormat="1" ht="43.5" customHeight="1">
      <c r="A21" s="44"/>
      <c r="B21" s="44"/>
      <c r="C21" s="44"/>
      <c r="D21" s="5" t="s">
        <v>18</v>
      </c>
      <c r="E21" s="5" t="s">
        <v>5</v>
      </c>
      <c r="F21" s="5" t="s">
        <v>2</v>
      </c>
      <c r="G21" s="5" t="s">
        <v>3</v>
      </c>
      <c r="H21" s="44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29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39.75" customHeight="1">
      <c r="A25" s="7"/>
      <c r="B25" s="9" t="s">
        <v>34</v>
      </c>
      <c r="C25" s="26" t="s">
        <v>45</v>
      </c>
      <c r="D25" s="20">
        <v>54.256</v>
      </c>
      <c r="E25" s="20">
        <v>0</v>
      </c>
      <c r="F25" s="20">
        <v>0</v>
      </c>
      <c r="G25" s="20">
        <v>0</v>
      </c>
      <c r="H25" s="21">
        <f>ROUND(D25+E25+F25+G25,2)</f>
        <v>54.26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54.26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54.26</v>
      </c>
      <c r="I26" s="8"/>
    </row>
    <row r="27" spans="1:9" s="1" customFormat="1" ht="12.75">
      <c r="A27" s="7"/>
      <c r="B27" s="15"/>
      <c r="C27" s="15" t="s">
        <v>37</v>
      </c>
      <c r="D27" s="22">
        <f>D26</f>
        <v>54.26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54.26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38</v>
      </c>
      <c r="C29" s="15" t="s">
        <v>36</v>
      </c>
      <c r="D29" s="22"/>
      <c r="E29" s="22"/>
      <c r="F29" s="22"/>
      <c r="G29" s="22"/>
      <c r="H29" s="22"/>
      <c r="I29" s="8"/>
    </row>
    <row r="30" spans="1:9" s="1" customFormat="1" ht="25.5">
      <c r="A30" s="7"/>
      <c r="B30" s="9" t="s">
        <v>43</v>
      </c>
      <c r="C30" s="26" t="s">
        <v>44</v>
      </c>
      <c r="D30" s="20">
        <f>ROUND(D27*0.4%,2)</f>
        <v>0.22</v>
      </c>
      <c r="E30" s="20">
        <f>ROUND(E27*0.4%,2)</f>
        <v>0</v>
      </c>
      <c r="F30" s="22"/>
      <c r="G30" s="22"/>
      <c r="H30" s="21">
        <f>D30+E30+F30+G30</f>
        <v>0.22</v>
      </c>
      <c r="I30" s="8"/>
    </row>
    <row r="31" spans="1:9" s="1" customFormat="1" ht="12.75">
      <c r="A31" s="7"/>
      <c r="B31" s="15"/>
      <c r="C31" s="15" t="s">
        <v>39</v>
      </c>
      <c r="D31" s="22">
        <f>ROUND(D30,2)</f>
        <v>0.22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0.22</v>
      </c>
      <c r="I31" s="8"/>
    </row>
    <row r="32" spans="1:9" s="1" customFormat="1" ht="12.75">
      <c r="A32" s="7"/>
      <c r="B32" s="15"/>
      <c r="C32" s="15" t="s">
        <v>33</v>
      </c>
      <c r="D32" s="22">
        <f>ROUND(D27+D31,2)</f>
        <v>54.48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54.48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32</v>
      </c>
      <c r="C34" s="15" t="s">
        <v>21</v>
      </c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/>
      <c r="C35" s="15" t="s">
        <v>30</v>
      </c>
      <c r="D35" s="22">
        <f>ROUND(D32,2)</f>
        <v>54.48</v>
      </c>
      <c r="E35" s="22">
        <f>ROUND(E32,2)</f>
        <v>0</v>
      </c>
      <c r="F35" s="22">
        <f>ROUND(F32,2)</f>
        <v>0</v>
      </c>
      <c r="G35" s="22">
        <f>ROUND(G32,2)</f>
        <v>0</v>
      </c>
      <c r="H35" s="22">
        <f>ROUND(H32,2)</f>
        <v>54.48</v>
      </c>
      <c r="I35" s="8"/>
    </row>
    <row r="36" spans="1:9" s="1" customFormat="1" ht="25.5">
      <c r="A36" s="10"/>
      <c r="B36" s="14" t="s">
        <v>22</v>
      </c>
      <c r="C36" s="18" t="s">
        <v>23</v>
      </c>
      <c r="D36" s="20">
        <f>ROUND(D35*2%,2)</f>
        <v>1.09</v>
      </c>
      <c r="E36" s="20">
        <f>ROUND(E27*2%,2)</f>
        <v>0</v>
      </c>
      <c r="F36" s="20">
        <f>ROUND(F27*2%,2)</f>
        <v>0</v>
      </c>
      <c r="G36" s="20">
        <f>ROUND(G27*2%,2)</f>
        <v>0</v>
      </c>
      <c r="H36" s="20">
        <f>SUM(D36:G36)</f>
        <v>1.09</v>
      </c>
      <c r="I36" s="8"/>
    </row>
    <row r="37" spans="1:9" s="1" customFormat="1" ht="12.75">
      <c r="A37" s="7"/>
      <c r="B37" s="15"/>
      <c r="C37" s="15" t="s">
        <v>24</v>
      </c>
      <c r="D37" s="22">
        <f>D35+D36</f>
        <v>55.57</v>
      </c>
      <c r="E37" s="22">
        <f>E35+E36</f>
        <v>0</v>
      </c>
      <c r="F37" s="22">
        <f>F35+F36</f>
        <v>0</v>
      </c>
      <c r="G37" s="22">
        <f>G36+G35</f>
        <v>0</v>
      </c>
      <c r="H37" s="22">
        <f aca="true" t="shared" si="0" ref="H37:H42">D37+E37+F37+G37</f>
        <v>55.57</v>
      </c>
      <c r="I37" s="8"/>
    </row>
    <row r="38" spans="1:9" s="1" customFormat="1" ht="28.5" customHeight="1">
      <c r="A38" s="10"/>
      <c r="B38" s="37" t="s">
        <v>40</v>
      </c>
      <c r="C38" s="26" t="s">
        <v>41</v>
      </c>
      <c r="D38" s="20">
        <f>ROUND(D37*5.88,2)</f>
        <v>326.75</v>
      </c>
      <c r="E38" s="21"/>
      <c r="F38" s="20"/>
      <c r="G38" s="21"/>
      <c r="H38" s="20">
        <f t="shared" si="0"/>
        <v>326.75</v>
      </c>
      <c r="I38" s="8"/>
    </row>
    <row r="39" spans="1:9" s="1" customFormat="1" ht="18.75" customHeight="1">
      <c r="A39" s="10"/>
      <c r="B39" s="38"/>
      <c r="C39" s="26" t="s">
        <v>42</v>
      </c>
      <c r="D39" s="20"/>
      <c r="E39" s="20">
        <f>ROUND(E37*5.88,2)</f>
        <v>0</v>
      </c>
      <c r="F39" s="20"/>
      <c r="G39" s="21"/>
      <c r="H39" s="20">
        <f t="shared" si="0"/>
        <v>0</v>
      </c>
      <c r="I39" s="12"/>
    </row>
    <row r="40" spans="1:9" s="1" customFormat="1" ht="21">
      <c r="A40" s="10"/>
      <c r="B40" s="15"/>
      <c r="C40" s="15" t="s">
        <v>4</v>
      </c>
      <c r="D40" s="23">
        <f>ROUND(D38+D39,2)</f>
        <v>326.75</v>
      </c>
      <c r="E40" s="23">
        <f>ROUND(E38+E39,2)</f>
        <v>0</v>
      </c>
      <c r="F40" s="23">
        <f>ROUND(F38+F39,2)</f>
        <v>0</v>
      </c>
      <c r="G40" s="23">
        <f>ROUND(G38+G39,2)</f>
        <v>0</v>
      </c>
      <c r="H40" s="23">
        <f>ROUND(H38+H39,2)</f>
        <v>326.75</v>
      </c>
      <c r="I40" s="8"/>
    </row>
    <row r="41" spans="1:9" s="1" customFormat="1" ht="33.75" customHeight="1">
      <c r="A41" s="7"/>
      <c r="B41" s="14" t="s">
        <v>25</v>
      </c>
      <c r="C41" s="18" t="s">
        <v>26</v>
      </c>
      <c r="D41" s="24">
        <f>ROUND(D40*18%,2)</f>
        <v>58.82</v>
      </c>
      <c r="E41" s="24">
        <f>ROUND(E40*18%,2)</f>
        <v>0</v>
      </c>
      <c r="F41" s="24">
        <f>ROUND(F40*18%,2)</f>
        <v>0</v>
      </c>
      <c r="G41" s="24">
        <f>ROUND(G40*18%,2)</f>
        <v>0</v>
      </c>
      <c r="H41" s="20">
        <f t="shared" si="0"/>
        <v>58.82</v>
      </c>
      <c r="I41" s="8"/>
    </row>
    <row r="42" spans="1:9" s="1" customFormat="1" ht="12.75">
      <c r="A42" s="7"/>
      <c r="B42" s="15"/>
      <c r="C42" s="15" t="s">
        <v>27</v>
      </c>
      <c r="D42" s="22">
        <f>ROUND(D40+D41,2)</f>
        <v>385.57</v>
      </c>
      <c r="E42" s="22">
        <f>ROUND(E40+E41,2)</f>
        <v>0</v>
      </c>
      <c r="F42" s="22">
        <f>ROUND(F40+F41,2)</f>
        <v>0</v>
      </c>
      <c r="G42" s="22">
        <f>ROUND(G40+G41,2)</f>
        <v>0</v>
      </c>
      <c r="H42" s="22">
        <f t="shared" si="0"/>
        <v>385.57</v>
      </c>
      <c r="I42" s="8"/>
    </row>
    <row r="43" spans="1:8" s="1" customFormat="1" ht="38.25">
      <c r="A43" s="7"/>
      <c r="B43" s="7"/>
      <c r="C43" s="28" t="s">
        <v>46</v>
      </c>
      <c r="D43" s="27">
        <v>360.25</v>
      </c>
      <c r="E43" s="27"/>
      <c r="F43" s="27"/>
      <c r="G43" s="27"/>
      <c r="H43" s="27">
        <v>360.25</v>
      </c>
    </row>
  </sheetData>
  <sheetProtection/>
  <mergeCells count="23">
    <mergeCell ref="A14:H14"/>
    <mergeCell ref="A15:H15"/>
    <mergeCell ref="A20:A21"/>
    <mergeCell ref="B20:B21"/>
    <mergeCell ref="C20:C21"/>
    <mergeCell ref="D20:G20"/>
    <mergeCell ref="H20:H21"/>
    <mergeCell ref="A17:H17"/>
    <mergeCell ref="F9:H9"/>
    <mergeCell ref="F11:H11"/>
    <mergeCell ref="B38:B39"/>
    <mergeCell ref="A11:D11"/>
    <mergeCell ref="A2:H2"/>
    <mergeCell ref="B3:H3"/>
    <mergeCell ref="A9:D9"/>
    <mergeCell ref="A10:D10"/>
    <mergeCell ref="A8:D8"/>
    <mergeCell ref="F5:H5"/>
    <mergeCell ref="F8:H8"/>
    <mergeCell ref="F10:H10"/>
    <mergeCell ref="A5:D5"/>
    <mergeCell ref="A7:B7"/>
    <mergeCell ref="F7:G7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Zakupki-1</cp:lastModifiedBy>
  <cp:lastPrinted>2014-08-06T05:53:57Z</cp:lastPrinted>
  <dcterms:created xsi:type="dcterms:W3CDTF">1996-10-08T23:32:33Z</dcterms:created>
  <dcterms:modified xsi:type="dcterms:W3CDTF">2015-04-30T12:42:58Z</dcterms:modified>
  <cp:category/>
  <cp:version/>
  <cp:contentType/>
  <cp:contentStatus/>
</cp:coreProperties>
</file>